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19875" windowHeight="82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Položky!$A$1:$G$71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D17" i="1"/>
  <c r="D16"/>
  <c r="D15"/>
  <c r="D14"/>
  <c r="BE70" i="3"/>
  <c r="BC70"/>
  <c r="BB70"/>
  <c r="BA70"/>
  <c r="G70"/>
  <c r="BD70" s="1"/>
  <c r="BE69"/>
  <c r="BC69"/>
  <c r="BB69"/>
  <c r="BA69"/>
  <c r="G69"/>
  <c r="BD69" s="1"/>
  <c r="BE68"/>
  <c r="BC68"/>
  <c r="BB68"/>
  <c r="BA68"/>
  <c r="G68"/>
  <c r="BD68" s="1"/>
  <c r="BE67"/>
  <c r="BC67"/>
  <c r="BB67"/>
  <c r="BA67"/>
  <c r="G67"/>
  <c r="BD67" s="1"/>
  <c r="BE66"/>
  <c r="BC66"/>
  <c r="BB66"/>
  <c r="BA66"/>
  <c r="G66"/>
  <c r="BD66" s="1"/>
  <c r="BE65"/>
  <c r="BC65"/>
  <c r="BB65"/>
  <c r="BA65"/>
  <c r="G65"/>
  <c r="BD65" s="1"/>
  <c r="BE64"/>
  <c r="BC64"/>
  <c r="BB64"/>
  <c r="BA64"/>
  <c r="G64"/>
  <c r="BD64" s="1"/>
  <c r="BE63"/>
  <c r="BC63"/>
  <c r="BB63"/>
  <c r="BA63"/>
  <c r="G63"/>
  <c r="BD63" s="1"/>
  <c r="BE62"/>
  <c r="BC62"/>
  <c r="BB62"/>
  <c r="BA62"/>
  <c r="G62"/>
  <c r="BD62" s="1"/>
  <c r="BE61"/>
  <c r="BC61"/>
  <c r="BB61"/>
  <c r="BA61"/>
  <c r="G61"/>
  <c r="BD61" s="1"/>
  <c r="BE60"/>
  <c r="BC60"/>
  <c r="BB60"/>
  <c r="BA60"/>
  <c r="G60"/>
  <c r="BD60" s="1"/>
  <c r="BE59"/>
  <c r="BC59"/>
  <c r="BB59"/>
  <c r="BA59"/>
  <c r="G59"/>
  <c r="BD59" s="1"/>
  <c r="BE58"/>
  <c r="BC58"/>
  <c r="BB58"/>
  <c r="BA58"/>
  <c r="G58"/>
  <c r="BD58" s="1"/>
  <c r="BE57"/>
  <c r="BC57"/>
  <c r="BB57"/>
  <c r="BA57"/>
  <c r="G57"/>
  <c r="BD57" s="1"/>
  <c r="BE56"/>
  <c r="BC56"/>
  <c r="BB56"/>
  <c r="BA56"/>
  <c r="G56"/>
  <c r="BD56" s="1"/>
  <c r="BE55"/>
  <c r="BC55"/>
  <c r="BB55"/>
  <c r="BA55"/>
  <c r="G55"/>
  <c r="BD55" s="1"/>
  <c r="BE54"/>
  <c r="BC54"/>
  <c r="BB54"/>
  <c r="BA54"/>
  <c r="G54"/>
  <c r="BD54" s="1"/>
  <c r="BE53"/>
  <c r="BC53"/>
  <c r="BB53"/>
  <c r="BA53"/>
  <c r="G53"/>
  <c r="BD53" s="1"/>
  <c r="BE52"/>
  <c r="BC52"/>
  <c r="BB52"/>
  <c r="BA52"/>
  <c r="G52"/>
  <c r="BD52" s="1"/>
  <c r="BE51"/>
  <c r="BC51"/>
  <c r="BB51"/>
  <c r="BA51"/>
  <c r="G51"/>
  <c r="BD51" s="1"/>
  <c r="BE50"/>
  <c r="BC50"/>
  <c r="BB50"/>
  <c r="BA50"/>
  <c r="G50"/>
  <c r="BD50" s="1"/>
  <c r="BE49"/>
  <c r="BC49"/>
  <c r="BB49"/>
  <c r="BA49"/>
  <c r="G49"/>
  <c r="BD49" s="1"/>
  <c r="BE48"/>
  <c r="BC48"/>
  <c r="BB48"/>
  <c r="BA48"/>
  <c r="G48"/>
  <c r="BD48" s="1"/>
  <c r="BE47"/>
  <c r="BC47"/>
  <c r="BB47"/>
  <c r="BA47"/>
  <c r="G47"/>
  <c r="BD47" s="1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40"/>
  <c r="BC40"/>
  <c r="BB40"/>
  <c r="BA40"/>
  <c r="G40"/>
  <c r="BD40" s="1"/>
  <c r="BE39"/>
  <c r="BC39"/>
  <c r="BB39"/>
  <c r="BA39"/>
  <c r="G39"/>
  <c r="BD39" s="1"/>
  <c r="BE38"/>
  <c r="BC38"/>
  <c r="BB38"/>
  <c r="BA38"/>
  <c r="G38"/>
  <c r="BD38" s="1"/>
  <c r="BE37"/>
  <c r="BC37"/>
  <c r="BB37"/>
  <c r="BA37"/>
  <c r="G37"/>
  <c r="BD37" s="1"/>
  <c r="BE36"/>
  <c r="BC36"/>
  <c r="BB36"/>
  <c r="BA36"/>
  <c r="G36"/>
  <c r="BD36" s="1"/>
  <c r="BE35"/>
  <c r="BC35"/>
  <c r="BB35"/>
  <c r="BA35"/>
  <c r="G35"/>
  <c r="BD35" s="1"/>
  <c r="BE34"/>
  <c r="BC34"/>
  <c r="BB34"/>
  <c r="BA34"/>
  <c r="G34"/>
  <c r="BD34" s="1"/>
  <c r="BE33"/>
  <c r="BC33"/>
  <c r="BB33"/>
  <c r="BA33"/>
  <c r="G33"/>
  <c r="BD33" s="1"/>
  <c r="BE32"/>
  <c r="BC32"/>
  <c r="BB32"/>
  <c r="BA32"/>
  <c r="G32"/>
  <c r="BD32" s="1"/>
  <c r="BE31"/>
  <c r="BC31"/>
  <c r="BB31"/>
  <c r="BA31"/>
  <c r="G31"/>
  <c r="BD31" s="1"/>
  <c r="BE30"/>
  <c r="BC30"/>
  <c r="BB30"/>
  <c r="BA30"/>
  <c r="G30"/>
  <c r="BD30" s="1"/>
  <c r="BE29"/>
  <c r="BC29"/>
  <c r="BB29"/>
  <c r="BA29"/>
  <c r="G29"/>
  <c r="BD29" s="1"/>
  <c r="BE28"/>
  <c r="BC28"/>
  <c r="BB28"/>
  <c r="BA28"/>
  <c r="G28"/>
  <c r="BD28" s="1"/>
  <c r="BE27"/>
  <c r="BC27"/>
  <c r="BB27"/>
  <c r="BA27"/>
  <c r="G27"/>
  <c r="BD27" s="1"/>
  <c r="BE26"/>
  <c r="BC26"/>
  <c r="BB26"/>
  <c r="BA26"/>
  <c r="G26"/>
  <c r="BD26" s="1"/>
  <c r="BE25"/>
  <c r="BC25"/>
  <c r="BB25"/>
  <c r="BA25"/>
  <c r="G25"/>
  <c r="BD25" s="1"/>
  <c r="BE24"/>
  <c r="BC24"/>
  <c r="BB24"/>
  <c r="BA24"/>
  <c r="G24"/>
  <c r="BD24" s="1"/>
  <c r="BE23"/>
  <c r="BC23"/>
  <c r="BB23"/>
  <c r="BA23"/>
  <c r="G23"/>
  <c r="BD23" s="1"/>
  <c r="BE22"/>
  <c r="BC22"/>
  <c r="BB22"/>
  <c r="BA22"/>
  <c r="G22"/>
  <c r="BD22" s="1"/>
  <c r="BE21"/>
  <c r="BC21"/>
  <c r="BB21"/>
  <c r="BA21"/>
  <c r="G21"/>
  <c r="BD21" s="1"/>
  <c r="BE20"/>
  <c r="BC20"/>
  <c r="BB20"/>
  <c r="BA20"/>
  <c r="G20"/>
  <c r="BD20" s="1"/>
  <c r="BE19"/>
  <c r="BC19"/>
  <c r="BB19"/>
  <c r="BA19"/>
  <c r="G19"/>
  <c r="BD19" s="1"/>
  <c r="BE18"/>
  <c r="BC18"/>
  <c r="BB18"/>
  <c r="BA18"/>
  <c r="G18"/>
  <c r="BD18" s="1"/>
  <c r="BE17"/>
  <c r="BC17"/>
  <c r="BB17"/>
  <c r="BA17"/>
  <c r="G17"/>
  <c r="BD17" s="1"/>
  <c r="BE16"/>
  <c r="BC16"/>
  <c r="BB16"/>
  <c r="BA16"/>
  <c r="G16"/>
  <c r="BD16" s="1"/>
  <c r="BE15"/>
  <c r="BC15"/>
  <c r="BB15"/>
  <c r="BA15"/>
  <c r="G15"/>
  <c r="BD15" s="1"/>
  <c r="BE14"/>
  <c r="BC14"/>
  <c r="BB14"/>
  <c r="BA14"/>
  <c r="G14"/>
  <c r="BD14" s="1"/>
  <c r="BE13"/>
  <c r="BC13"/>
  <c r="BB13"/>
  <c r="BA13"/>
  <c r="G13"/>
  <c r="BD13" s="1"/>
  <c r="BE12"/>
  <c r="BC12"/>
  <c r="BB12"/>
  <c r="BA12"/>
  <c r="G12"/>
  <c r="BD12" s="1"/>
  <c r="BE11"/>
  <c r="BC11"/>
  <c r="BB11"/>
  <c r="BA11"/>
  <c r="G11"/>
  <c r="BD11" s="1"/>
  <c r="BE10"/>
  <c r="BC10"/>
  <c r="BB10"/>
  <c r="BA10"/>
  <c r="G10"/>
  <c r="BD10" s="1"/>
  <c r="BE9"/>
  <c r="BC9"/>
  <c r="BB9"/>
  <c r="BA9"/>
  <c r="G9"/>
  <c r="BD9" s="1"/>
  <c r="BE8"/>
  <c r="BE71" s="1"/>
  <c r="I7" i="2" s="1"/>
  <c r="I8" s="1"/>
  <c r="C20" i="1" s="1"/>
  <c r="BC8" i="3"/>
  <c r="BC71" s="1"/>
  <c r="G7" i="2" s="1"/>
  <c r="G8" s="1"/>
  <c r="C14" i="1" s="1"/>
  <c r="BB8" i="3"/>
  <c r="BA8"/>
  <c r="BA71" s="1"/>
  <c r="E7" i="2" s="1"/>
  <c r="E8" s="1"/>
  <c r="G8" i="3"/>
  <c r="BD8" s="1"/>
  <c r="B7" i="2"/>
  <c r="A7"/>
  <c r="BB71" i="3"/>
  <c r="F7" i="2" s="1"/>
  <c r="F8" s="1"/>
  <c r="C17" i="1" s="1"/>
  <c r="G71" i="3"/>
  <c r="C71"/>
  <c r="C4"/>
  <c r="F3"/>
  <c r="C3"/>
  <c r="C2" i="2"/>
  <c r="C1"/>
  <c r="F33" i="1"/>
  <c r="F31"/>
  <c r="F34" s="1"/>
  <c r="G8"/>
  <c r="BD71" i="3" l="1"/>
  <c r="H7" i="2" s="1"/>
  <c r="H8" s="1"/>
  <c r="C15" i="1" s="1"/>
  <c r="C18" s="1"/>
  <c r="C21" s="1"/>
  <c r="C16"/>
  <c r="G16" i="2"/>
  <c r="I16" s="1"/>
  <c r="G17" i="1" s="1"/>
  <c r="G15" i="2"/>
  <c r="I15" s="1"/>
  <c r="G16" i="1" s="1"/>
  <c r="G14" i="2"/>
  <c r="I14" s="1"/>
  <c r="G15" i="1" s="1"/>
  <c r="G13" i="2"/>
  <c r="I13" s="1"/>
  <c r="G14" i="1" l="1"/>
  <c r="H17" i="2"/>
  <c r="G22" i="1" s="1"/>
  <c r="G21" s="1"/>
  <c r="C22" l="1"/>
</calcChain>
</file>

<file path=xl/sharedStrings.xml><?xml version="1.0" encoding="utf-8"?>
<sst xmlns="http://schemas.openxmlformats.org/spreadsheetml/2006/main" count="289" uniqueCount="198">
  <si>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</si>
  <si>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</si>
  <si>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</si>
  <si>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</si>
  <si>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</si>
  <si>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</si>
  <si>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</si>
  <si>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</si>
  <si>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</si>
  <si>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</si>
  <si>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</si>
  <si>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</si>
  <si>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</si>
  <si>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</si>
  <si>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</si>
  <si>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</si>
  <si>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</si>
  <si>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</si>
  <si>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</si>
  <si>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</si>
  <si>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</si>
  <si>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</si>
  <si>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</si>
  <si>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</si>
  <si>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</si>
  <si>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</si>
  <si>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</si>
  <si>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</si>
  <si>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</si>
  <si>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</si>
  <si>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</si>
  <si>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</si>
  <si>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</si>
  <si>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</si>
  <si>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</si>
  <si>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</si>
  <si>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</si>
  <si>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</si>
  <si>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</si>
  <si>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</si>
  <si>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</si>
  <si>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</si>
  <si>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</si>
  <si>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</si>
  <si>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</si>
  <si>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</si>
  <si>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</si>
  <si>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</si>
  <si>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</si>
  <si>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</si>
  <si>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</si>
  <si>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</si>
  <si>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</si>
  <si>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</si>
  <si>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</si>
  <si>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</si>
  <si>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</si>
  <si>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</si>
  <si>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</si>
  <si>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</si>
  <si>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</si>
  <si>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</si>
  <si>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</si>
  <si>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</si>
  <si>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</si>
  <si>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</si>
  <si>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</si>
  <si>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</si>
  <si>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</si>
  <si>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SUS Humpolec</t>
  </si>
  <si>
    <t>M21</t>
  </si>
  <si>
    <t>Elektromontáže</t>
  </si>
  <si>
    <t>Revize elektroinstalace vč. 4x revizní zprávy</t>
  </si>
  <si>
    <t>2</t>
  </si>
  <si>
    <t>Revize bleskosvodu vč. revizní zprávy</t>
  </si>
  <si>
    <t>3</t>
  </si>
  <si>
    <t>Doplnění rozváděče RK 3x jistič 25B/3 Ik10kA</t>
  </si>
  <si>
    <t xml:space="preserve">Měření datové sítě vč.protokolů </t>
  </si>
  <si>
    <t>4</t>
  </si>
  <si>
    <t xml:space="preserve">Rozváděč R1 </t>
  </si>
  <si>
    <t xml:space="preserve">Rozváděč R2 </t>
  </si>
  <si>
    <t xml:space="preserve">Rozváděč R3 </t>
  </si>
  <si>
    <t>210 19-0002.R00</t>
  </si>
  <si>
    <t xml:space="preserve">Montáž celoplechových rozvodnic do váhy 50 kg </t>
  </si>
  <si>
    <t>kus</t>
  </si>
  <si>
    <t>5</t>
  </si>
  <si>
    <t>Stropní přisazené LED svítidlo 40W IP20 4000K vč. montáže</t>
  </si>
  <si>
    <t>Led svítidlo do podhledu 20W IP44 4000K vč. montáže</t>
  </si>
  <si>
    <t>6</t>
  </si>
  <si>
    <t>Nouzové svítidlo 8W/230V IP42, 1.hod vč. montáže</t>
  </si>
  <si>
    <t>7</t>
  </si>
  <si>
    <t>Led svítidlo 60cm do kuch. linky vč. zdroje</t>
  </si>
  <si>
    <t>210 01-0002.RT1</t>
  </si>
  <si>
    <t>Trubka ohebná pod omítku, typ 23.. 16 mm včetně dodávky trubky PVC 2316</t>
  </si>
  <si>
    <t>m</t>
  </si>
  <si>
    <t>210 01-0013.RT1</t>
  </si>
  <si>
    <t>Trubka tuhá z PVC volně/pod omítku + kolena 29 mm včetně dodávky trubky 1529 pv</t>
  </si>
  <si>
    <t>210 01-0301.RT2</t>
  </si>
  <si>
    <t>Krabice přístrojová KP 68, KZ 3, bez zapojení vč.dodávky KU 1904+víčko+2xšroub</t>
  </si>
  <si>
    <t>210 01-0311.RT1</t>
  </si>
  <si>
    <t>Krabice odbočná KO 68, bez zapojení-kruhová včetně dodávky 1902+víčko</t>
  </si>
  <si>
    <t>210 01-0312.RT1</t>
  </si>
  <si>
    <t>Krabice odbočná KO 97, bez zapojení-kruhová včetně dodávky KO 97+víčko</t>
  </si>
  <si>
    <t>210 01-0321.RT1</t>
  </si>
  <si>
    <t>Krabice odbočná KR 68, se zapojením-kruhová vč.dodávky krabice 1903+svork+víčko</t>
  </si>
  <si>
    <t>210 01-0322.RT1</t>
  </si>
  <si>
    <t>Krabice odbočná KR 97, se zapojením-kruhová včetně dodávky KR 97</t>
  </si>
  <si>
    <t>210 11-0001.RT1</t>
  </si>
  <si>
    <t>Spínač nástěnný jednopól.- řaz. 1, obyč.prostředí včetně dodávky spínače</t>
  </si>
  <si>
    <t>210 11-0003.RT1</t>
  </si>
  <si>
    <t>Spínač nástěnný seriový - řaz. 5, obyč.prostředí včetně dodávky spínače</t>
  </si>
  <si>
    <t>210 11-0004.RT1</t>
  </si>
  <si>
    <t>Spínač nástěnný střídavý - řaz. 6, obyč.prostředí včetně dodávky spínače</t>
  </si>
  <si>
    <t>210 11-0005.RT1</t>
  </si>
  <si>
    <t>Spínač nástěnný křížový - řaz. 7, obyč.prostředí včetně dodávky spínače</t>
  </si>
  <si>
    <t>Spínač nástěnný křížový - řaz. 6+6, obyč.prostředí včetně dodávky spínače</t>
  </si>
  <si>
    <t>210 11-0006.RT1</t>
  </si>
  <si>
    <t>Spínač nástěnný trojpól.25A - řaz. 3, obyč.prostř. včetně dodávky spínače</t>
  </si>
  <si>
    <t>210 11-1012.RT1</t>
  </si>
  <si>
    <t>Zásuvka domovní zapuštěná -  2P+Z,dvojí zapojení včetně zásuvky 230V/16A IP20</t>
  </si>
  <si>
    <t>8</t>
  </si>
  <si>
    <t>Zásuvka domovní zapuštěná -  2P+Z,dvojí zapojení včetně zásuvky 230V/16A a přep.ochrany</t>
  </si>
  <si>
    <t>9</t>
  </si>
  <si>
    <t>Zásuvka domovní televizní včetně zásuvky STA</t>
  </si>
  <si>
    <t>Zásuvka domovní datová včetně zásuvky 2xRJ45/cat.6</t>
  </si>
  <si>
    <t>10</t>
  </si>
  <si>
    <t>El. osoušeč rukou 2kW tř.II vč. dodávky</t>
  </si>
  <si>
    <t>11</t>
  </si>
  <si>
    <t xml:space="preserve">Stožár STA délky 0,7m vč. kotvení </t>
  </si>
  <si>
    <t>12</t>
  </si>
  <si>
    <t xml:space="preserve">svodič DSF </t>
  </si>
  <si>
    <t>210 80-0101.RT1</t>
  </si>
  <si>
    <t>Kabel CYKY 750 V 2x1,5 mm2 uložený pod omítkou včetně dodávky kabelu 2Ax1,5</t>
  </si>
  <si>
    <t>210 80-0105.RT1</t>
  </si>
  <si>
    <t>Kabel CYKY 750 V 3x1,5 mm2 uložený pod omítkou včetně dodávky kabelu 3Ax1,5</t>
  </si>
  <si>
    <t>210 80-0105.RT3</t>
  </si>
  <si>
    <t>Kabel CYKY 750 V 3x1,5 mm2 uložený pod omítkou včetně dodávky kabelu 3Cx1,5</t>
  </si>
  <si>
    <t>210 80-0106.RT3</t>
  </si>
  <si>
    <t>Kabel CYKY 750 V 3x2,5 mm2 uložený pod omítkou včetně dodávky kabelu 3Cx2,5</t>
  </si>
  <si>
    <t>210 80-0113.RT1</t>
  </si>
  <si>
    <t>Kabel CYKY 750 V 4x10 mm2 uložený pod omítkou včetně dodávky kabelu 4Bx10</t>
  </si>
  <si>
    <t>210 80-0117.RT1</t>
  </si>
  <si>
    <t>Kabel CYKY 750 V 5x4 mm2 uložený pod omítkou včetně dodávky kabelu 5Cx4</t>
  </si>
  <si>
    <t>16</t>
  </si>
  <si>
    <t>Kabel FTP Cat.6 vč. dodávky</t>
  </si>
  <si>
    <t>210 80-0645.RT1</t>
  </si>
  <si>
    <t>Vodič nn a vn CYA 4 mm2 uložený pevně včetně dodávky vodiče CYA 4</t>
  </si>
  <si>
    <t>Kabel coax 75ohm UV odolný vč. dodávky</t>
  </si>
  <si>
    <t>210 80-0647.RT1</t>
  </si>
  <si>
    <t>Vodič nn a vn CYA 10 mm2 uložený pevně včetně dodávky vodiče CYA 10</t>
  </si>
  <si>
    <t>13</t>
  </si>
  <si>
    <t>Práce bourací, sekání drážek, kapes, výklenků pro rozváděče</t>
  </si>
  <si>
    <t>hod</t>
  </si>
  <si>
    <t>14</t>
  </si>
  <si>
    <t xml:space="preserve">Demontáž původní instalace </t>
  </si>
  <si>
    <t>15</t>
  </si>
  <si>
    <t xml:space="preserve">Úprava stáv. instalace </t>
  </si>
  <si>
    <t>210 22-0002.RT2</t>
  </si>
  <si>
    <t>Vedení uzemňovací na povrchu FeZn D 10 mm včetně drátu FeZn 10 mm</t>
  </si>
  <si>
    <t>210 22-0021.RT1</t>
  </si>
  <si>
    <t>Vedení uzemňovací v zemi FeZn do 120 mm2 včetně pásku FeZn 30 x 4 mm</t>
  </si>
  <si>
    <t>210 22-0101.RT3</t>
  </si>
  <si>
    <t>Vodiče svodové FeZn D do 10,Al 10,Cu 8 +podpěry včetně dodávky drátu FeZn 8 mm + PV01</t>
  </si>
  <si>
    <t>210 22-0101.RT4</t>
  </si>
  <si>
    <t>Vodiče svodové FeZn D do 10,Al 10,Cu 8 +podpěry včetně dodávky drátu FeZn 8 mm + PV15,PV22</t>
  </si>
  <si>
    <t>210 22-0212.RT3</t>
  </si>
  <si>
    <t>Tyč jímací s upev. na stř.hřeben do 3 m, do zdi včetně dodávky tyče JZ 20 + 2xdržák DJ 1</t>
  </si>
  <si>
    <t>210 22-0301.RT1</t>
  </si>
  <si>
    <t>Svorka hromosvodová do 2 šroubů /SS, SZ, SO/ včetně dodávky svorky SO</t>
  </si>
  <si>
    <t>210 22-0301.RT2</t>
  </si>
  <si>
    <t>Svorka hromosvodová do 2 šroubů /SS, SZ, SO/ včetně dodávky svorky SS</t>
  </si>
  <si>
    <t>210 22-0301.RT3</t>
  </si>
  <si>
    <t>Svorka hromosvodová do 2 šroubů /SS, SZ, SO/ včetně dodávky svorky SZ</t>
  </si>
  <si>
    <t>210 22-0302.RT1</t>
  </si>
  <si>
    <t>Svorka hromosvodová nad 2 šrouby /ST, SJ, SR, atd/ včetně dodávky svorky SR 02</t>
  </si>
  <si>
    <t>210 22-0302.RT2</t>
  </si>
  <si>
    <t>Svorka hromosvodová nad 2 šrouby /ST, SJ, SR, atd/ včetně dodávky svorky SR 03</t>
  </si>
  <si>
    <t>210 22-0302.RT3</t>
  </si>
  <si>
    <t>Svorka hromosvodová nad 2 šrouby /ST, SJ, SR, atd/ včetně dodávky svorky SK</t>
  </si>
  <si>
    <t>210 22-0302.RT5</t>
  </si>
  <si>
    <t>Svorka hromosvodová nad 2 šrouby /ST, SJ, SR, atd/ včetně dodávky svorky SJ 01</t>
  </si>
  <si>
    <t>210 22-0302.RT6</t>
  </si>
  <si>
    <t>Svorka hromosvodová nad 2 šrouby /ST, SJ, SR, atd/ včetně dodávky svorky SP1</t>
  </si>
  <si>
    <t>210 22-0321.RT1</t>
  </si>
  <si>
    <t>Svorka na potrubí Bernard, včetně Cu pásku včetně dodávky svorky + Cu pásku</t>
  </si>
  <si>
    <t>210 22-0372.RT1</t>
  </si>
  <si>
    <t>Úhelník ochranný nebo trubka s držáky do zdiva včetně ochran.úhelníku + 2 držáky do zdi</t>
  </si>
  <si>
    <t>210 22-0401.RT1</t>
  </si>
  <si>
    <t>Označení svodu štítky, smaltované, umělá hmota včetně dodávky štítku</t>
  </si>
  <si>
    <t>210 22-0421.R00</t>
  </si>
  <si>
    <t xml:space="preserve">Jiskřiště - sestavení a montáž </t>
  </si>
  <si>
    <t>17</t>
  </si>
  <si>
    <t xml:space="preserve">Úprava stáv. bleskosvodu </t>
  </si>
  <si>
    <t>Mimostaveništní doprava</t>
  </si>
  <si>
    <t>Plošiny, mechanizace</t>
  </si>
  <si>
    <t>Zařízení staveniště</t>
  </si>
  <si>
    <t>Úklid, likvidace odpadu</t>
  </si>
  <si>
    <t>Veškeré položby zahrnují dodávku materiálu a montáž.
V rozpočtu není započteno:
- televize
- televizní anténa
- stropní projektor
- úprava stáv. datového rozváděče
- HDMI kabel pro projektor
- zemní práce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</si>
</sst>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3" workbookViewId="0">
      <selection activeCell="I26" sqref="I2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/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/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/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 t="str">
        <f>Rekapitulace!A13</f>
        <v>Mimostaveništní doprava</v>
      </c>
      <c r="E14" s="49"/>
      <c r="F14" s="50"/>
      <c r="G14" s="47">
        <f>Rekapitulace!I13</f>
        <v>0</v>
      </c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 t="str">
        <f>Rekapitulace!A14</f>
        <v>Plošiny, mechanizace</v>
      </c>
      <c r="E15" s="51"/>
      <c r="F15" s="52"/>
      <c r="G15" s="47">
        <f>Rekapitulace!I14</f>
        <v>0</v>
      </c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 t="str">
        <f>Rekapitulace!A15</f>
        <v>Zařízení staveniště</v>
      </c>
      <c r="E16" s="51"/>
      <c r="F16" s="52"/>
      <c r="G16" s="47">
        <f>Rekapitulace!I15</f>
        <v>0</v>
      </c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 t="str">
        <f>Rekapitulace!A16</f>
        <v>Úklid, likvidace odpadu</v>
      </c>
      <c r="E17" s="51"/>
      <c r="F17" s="52"/>
      <c r="G17" s="47">
        <f>Rekapitulace!I16</f>
        <v>0</v>
      </c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 t="s">
        <v>197</v>
      </c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8"/>
  <sheetViews>
    <sheetView workbookViewId="0">
      <selection activeCell="H17" sqref="H17:I1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SUS Humpolec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ht="13.5" thickBot="1">
      <c r="A7" s="193" t="str">
        <f>Položky!B7</f>
        <v>M21</v>
      </c>
      <c r="B7" s="99" t="str">
        <f>Položky!C7</f>
        <v>Elektromontáže</v>
      </c>
      <c r="C7" s="100"/>
      <c r="D7" s="101"/>
      <c r="E7" s="194">
        <f>Položky!BA71</f>
        <v>0</v>
      </c>
      <c r="F7" s="195">
        <f>Položky!BB71</f>
        <v>0</v>
      </c>
      <c r="G7" s="195">
        <f>Položky!BC71</f>
        <v>0</v>
      </c>
      <c r="H7" s="195">
        <f>Položky!BD71</f>
        <v>0</v>
      </c>
      <c r="I7" s="196">
        <f>Položky!BE71</f>
        <v>0</v>
      </c>
    </row>
    <row r="8" spans="1:57" s="107" customFormat="1" ht="13.5" thickBot="1">
      <c r="A8" s="102"/>
      <c r="B8" s="94" t="s">
        <v>50</v>
      </c>
      <c r="C8" s="94"/>
      <c r="D8" s="103"/>
      <c r="E8" s="104">
        <f>SUM(E7:E7)</f>
        <v>0</v>
      </c>
      <c r="F8" s="105">
        <f>SUM(F7:F7)</f>
        <v>0</v>
      </c>
      <c r="G8" s="105">
        <f>SUM(G7:G7)</f>
        <v>0</v>
      </c>
      <c r="H8" s="105">
        <f>SUM(H7:H7)</f>
        <v>0</v>
      </c>
      <c r="I8" s="106">
        <f>SUM(I7:I7)</f>
        <v>0</v>
      </c>
    </row>
    <row r="9" spans="1:57">
      <c r="A9" s="100"/>
      <c r="B9" s="100"/>
      <c r="C9" s="100"/>
      <c r="D9" s="100"/>
      <c r="E9" s="100"/>
      <c r="F9" s="100"/>
      <c r="G9" s="100"/>
      <c r="H9" s="100"/>
      <c r="I9" s="100"/>
    </row>
    <row r="10" spans="1:57" ht="19.5" customHeight="1">
      <c r="A10" s="108" t="s">
        <v>51</v>
      </c>
      <c r="B10" s="108"/>
      <c r="C10" s="108"/>
      <c r="D10" s="108"/>
      <c r="E10" s="108"/>
      <c r="F10" s="108"/>
      <c r="G10" s="109"/>
      <c r="H10" s="108"/>
      <c r="I10" s="108"/>
      <c r="BA10" s="32"/>
      <c r="BB10" s="32"/>
      <c r="BC10" s="32"/>
      <c r="BD10" s="32"/>
      <c r="BE10" s="32"/>
    </row>
    <row r="11" spans="1:57" ht="13.5" thickBot="1">
      <c r="A11" s="110"/>
      <c r="B11" s="110"/>
      <c r="C11" s="110"/>
      <c r="D11" s="110"/>
      <c r="E11" s="110"/>
      <c r="F11" s="110"/>
      <c r="G11" s="110"/>
      <c r="H11" s="110"/>
      <c r="I11" s="110"/>
    </row>
    <row r="12" spans="1:57">
      <c r="A12" s="111" t="s">
        <v>52</v>
      </c>
      <c r="B12" s="112"/>
      <c r="C12" s="112"/>
      <c r="D12" s="113"/>
      <c r="E12" s="114" t="s">
        <v>53</v>
      </c>
      <c r="F12" s="115" t="s">
        <v>54</v>
      </c>
      <c r="G12" s="116" t="s">
        <v>55</v>
      </c>
      <c r="H12" s="117"/>
      <c r="I12" s="118" t="s">
        <v>53</v>
      </c>
    </row>
    <row r="13" spans="1:57">
      <c r="A13" s="119" t="s">
        <v>193</v>
      </c>
      <c r="B13" s="120"/>
      <c r="C13" s="120"/>
      <c r="D13" s="121"/>
      <c r="E13" s="122"/>
      <c r="F13" s="123">
        <v>0</v>
      </c>
      <c r="G13" s="124">
        <f>CHOOSE(BA13+1,HSV+PSV,HSV+PSV+Mont,HSV+PSV+Dodavka+Mont,HSV,PSV,Mont,Dodavka,Mont+Dodavka,0)</f>
        <v>0</v>
      </c>
      <c r="H13" s="125"/>
      <c r="I13" s="126">
        <f>E13+F13*G13/100</f>
        <v>0</v>
      </c>
      <c r="BA13">
        <v>0</v>
      </c>
    </row>
    <row r="14" spans="1:57">
      <c r="A14" s="119" t="s">
        <v>194</v>
      </c>
      <c r="B14" s="120"/>
      <c r="C14" s="120"/>
      <c r="D14" s="121"/>
      <c r="E14" s="122"/>
      <c r="F14" s="123">
        <v>0</v>
      </c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0</v>
      </c>
    </row>
    <row r="15" spans="1:57">
      <c r="A15" s="119" t="s">
        <v>195</v>
      </c>
      <c r="B15" s="120"/>
      <c r="C15" s="120"/>
      <c r="D15" s="121"/>
      <c r="E15" s="122"/>
      <c r="F15" s="123">
        <v>0</v>
      </c>
      <c r="G15" s="124">
        <f>CHOOSE(BA15+1,HSV+PSV,HSV+PSV+Mont,HSV+PSV+Dodavka+Mont,HSV,PSV,Mont,Dodavka,Mont+Dodavka,0)</f>
        <v>0</v>
      </c>
      <c r="H15" s="125"/>
      <c r="I15" s="126">
        <f>E15+F15*G15/100</f>
        <v>0</v>
      </c>
      <c r="BA15">
        <v>0</v>
      </c>
    </row>
    <row r="16" spans="1:57">
      <c r="A16" s="119" t="s">
        <v>196</v>
      </c>
      <c r="B16" s="120"/>
      <c r="C16" s="120"/>
      <c r="D16" s="121"/>
      <c r="E16" s="122"/>
      <c r="F16" s="123">
        <v>0</v>
      </c>
      <c r="G16" s="124">
        <f>CHOOSE(BA16+1,HSV+PSV,HSV+PSV+Mont,HSV+PSV+Dodavka+Mont,HSV,PSV,Mont,Dodavka,Mont+Dodavka,0)</f>
        <v>0</v>
      </c>
      <c r="H16" s="125"/>
      <c r="I16" s="126">
        <f>E16+F16*G16/100</f>
        <v>0</v>
      </c>
      <c r="BA16">
        <v>0</v>
      </c>
    </row>
    <row r="17" spans="1:9" ht="13.5" thickBot="1">
      <c r="A17" s="127"/>
      <c r="B17" s="128" t="s">
        <v>56</v>
      </c>
      <c r="C17" s="129"/>
      <c r="D17" s="130"/>
      <c r="E17" s="131"/>
      <c r="F17" s="132"/>
      <c r="G17" s="132"/>
      <c r="H17" s="133">
        <f>SUM(I13:I16)</f>
        <v>0</v>
      </c>
      <c r="I17" s="134"/>
    </row>
    <row r="18" spans="1:9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9">
      <c r="B19" s="107"/>
      <c r="F19" s="135"/>
      <c r="G19" s="136"/>
      <c r="H19" s="136"/>
      <c r="I19" s="137"/>
    </row>
    <row r="20" spans="1:9">
      <c r="F20" s="135"/>
      <c r="G20" s="136"/>
      <c r="H20" s="136"/>
      <c r="I20" s="137"/>
    </row>
    <row r="21" spans="1:9">
      <c r="F21" s="135"/>
      <c r="G21" s="136"/>
      <c r="H21" s="136"/>
      <c r="I21" s="137"/>
    </row>
    <row r="22" spans="1:9">
      <c r="F22" s="135"/>
      <c r="G22" s="136"/>
      <c r="H22" s="136"/>
      <c r="I22" s="137"/>
    </row>
    <row r="23" spans="1:9">
      <c r="F23" s="135"/>
      <c r="G23" s="136"/>
      <c r="H23" s="136"/>
      <c r="I23" s="137"/>
    </row>
    <row r="24" spans="1:9">
      <c r="F24" s="135"/>
      <c r="G24" s="136"/>
      <c r="H24" s="136"/>
      <c r="I24" s="137"/>
    </row>
    <row r="25" spans="1:9">
      <c r="F25" s="135"/>
      <c r="G25" s="136"/>
      <c r="H25" s="136"/>
      <c r="I25" s="137"/>
    </row>
    <row r="26" spans="1:9">
      <c r="F26" s="135"/>
      <c r="G26" s="136"/>
      <c r="H26" s="136"/>
      <c r="I26" s="137"/>
    </row>
    <row r="27" spans="1:9">
      <c r="F27" s="135"/>
      <c r="G27" s="136"/>
      <c r="H27" s="136"/>
      <c r="I27" s="137"/>
    </row>
    <row r="28" spans="1:9">
      <c r="F28" s="135"/>
      <c r="G28" s="136"/>
      <c r="H28" s="136"/>
      <c r="I28" s="137"/>
    </row>
    <row r="29" spans="1:9">
      <c r="F29" s="135"/>
      <c r="G29" s="136"/>
      <c r="H29" s="136"/>
      <c r="I29" s="137"/>
    </row>
    <row r="30" spans="1:9">
      <c r="F30" s="135"/>
      <c r="G30" s="136"/>
      <c r="H30" s="136"/>
      <c r="I30" s="137"/>
    </row>
    <row r="31" spans="1:9">
      <c r="F31" s="135"/>
      <c r="G31" s="136"/>
      <c r="H31" s="136"/>
      <c r="I31" s="137"/>
    </row>
    <row r="32" spans="1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  <row r="67" spans="6:9">
      <c r="F67" s="135"/>
      <c r="G67" s="136"/>
      <c r="H67" s="136"/>
      <c r="I67" s="137"/>
    </row>
    <row r="68" spans="6:9">
      <c r="F68" s="135"/>
      <c r="G68" s="136"/>
      <c r="H68" s="136"/>
      <c r="I68" s="137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4"/>
  <sheetViews>
    <sheetView showGridLines="0" showZeros="0" zoomScaleNormal="100" workbookViewId="0">
      <selection activeCell="A71" sqref="A71:IV73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SUS Humpolec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70</v>
      </c>
      <c r="C7" s="167" t="s">
        <v>71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66</v>
      </c>
      <c r="C8" s="175" t="s">
        <v>72</v>
      </c>
      <c r="D8" s="176" t="s">
        <v>67</v>
      </c>
      <c r="E8" s="177">
        <v>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4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73</v>
      </c>
      <c r="C9" s="175" t="s">
        <v>74</v>
      </c>
      <c r="D9" s="176" t="s">
        <v>67</v>
      </c>
      <c r="E9" s="177">
        <v>1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4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75</v>
      </c>
      <c r="C10" s="175" t="s">
        <v>76</v>
      </c>
      <c r="D10" s="176" t="s">
        <v>67</v>
      </c>
      <c r="E10" s="177">
        <v>1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4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73</v>
      </c>
      <c r="C11" s="175" t="s">
        <v>77</v>
      </c>
      <c r="D11" s="176" t="s">
        <v>67</v>
      </c>
      <c r="E11" s="177">
        <v>1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4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78</v>
      </c>
      <c r="C12" s="175" t="s">
        <v>79</v>
      </c>
      <c r="D12" s="176" t="s">
        <v>67</v>
      </c>
      <c r="E12" s="177">
        <v>1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4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78</v>
      </c>
      <c r="C13" s="175" t="s">
        <v>80</v>
      </c>
      <c r="D13" s="176" t="s">
        <v>67</v>
      </c>
      <c r="E13" s="177">
        <v>1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4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78</v>
      </c>
      <c r="C14" s="175" t="s">
        <v>81</v>
      </c>
      <c r="D14" s="176" t="s">
        <v>67</v>
      </c>
      <c r="E14" s="177">
        <v>1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4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82</v>
      </c>
      <c r="C15" s="175" t="s">
        <v>83</v>
      </c>
      <c r="D15" s="176" t="s">
        <v>84</v>
      </c>
      <c r="E15" s="177">
        <v>3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4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 ht="22.5">
      <c r="A16" s="173">
        <v>9</v>
      </c>
      <c r="B16" s="174" t="s">
        <v>85</v>
      </c>
      <c r="C16" s="175" t="s">
        <v>86</v>
      </c>
      <c r="D16" s="176" t="s">
        <v>67</v>
      </c>
      <c r="E16" s="177">
        <v>40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4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>
      <c r="A17" s="173">
        <v>10</v>
      </c>
      <c r="B17" s="174" t="s">
        <v>85</v>
      </c>
      <c r="C17" s="175" t="s">
        <v>87</v>
      </c>
      <c r="D17" s="176" t="s">
        <v>67</v>
      </c>
      <c r="E17" s="177">
        <v>28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4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>
      <c r="A18" s="173">
        <v>11</v>
      </c>
      <c r="B18" s="174" t="s">
        <v>88</v>
      </c>
      <c r="C18" s="175" t="s">
        <v>89</v>
      </c>
      <c r="D18" s="176" t="s">
        <v>67</v>
      </c>
      <c r="E18" s="177">
        <v>26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11</v>
      </c>
      <c r="AZ18" s="139">
        <v>4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>
      <c r="A19" s="173">
        <v>12</v>
      </c>
      <c r="B19" s="174" t="s">
        <v>90</v>
      </c>
      <c r="C19" s="175" t="s">
        <v>91</v>
      </c>
      <c r="D19" s="176" t="s">
        <v>67</v>
      </c>
      <c r="E19" s="177">
        <v>3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12</v>
      </c>
      <c r="AZ19" s="139">
        <v>4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ht="22.5">
      <c r="A20" s="173">
        <v>13</v>
      </c>
      <c r="B20" s="174" t="s">
        <v>92</v>
      </c>
      <c r="C20" s="175" t="s">
        <v>93</v>
      </c>
      <c r="D20" s="176" t="s">
        <v>94</v>
      </c>
      <c r="E20" s="177">
        <v>265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13</v>
      </c>
      <c r="AZ20" s="139">
        <v>4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4.0000000000000003E-5</v>
      </c>
    </row>
    <row r="21" spans="1:104" ht="22.5">
      <c r="A21" s="173">
        <v>14</v>
      </c>
      <c r="B21" s="174" t="s">
        <v>95</v>
      </c>
      <c r="C21" s="175" t="s">
        <v>96</v>
      </c>
      <c r="D21" s="176" t="s">
        <v>94</v>
      </c>
      <c r="E21" s="177">
        <v>15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14</v>
      </c>
      <c r="AZ21" s="139">
        <v>4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1.4999999999999999E-4</v>
      </c>
    </row>
    <row r="22" spans="1:104" ht="22.5">
      <c r="A22" s="173">
        <v>15</v>
      </c>
      <c r="B22" s="174" t="s">
        <v>97</v>
      </c>
      <c r="C22" s="175" t="s">
        <v>98</v>
      </c>
      <c r="D22" s="176" t="s">
        <v>84</v>
      </c>
      <c r="E22" s="177">
        <v>140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15</v>
      </c>
      <c r="AZ22" s="139">
        <v>4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4.0000000000000003E-5</v>
      </c>
    </row>
    <row r="23" spans="1:104" ht="22.5">
      <c r="A23" s="173">
        <v>16</v>
      </c>
      <c r="B23" s="174" t="s">
        <v>99</v>
      </c>
      <c r="C23" s="175" t="s">
        <v>100</v>
      </c>
      <c r="D23" s="176" t="s">
        <v>84</v>
      </c>
      <c r="E23" s="177">
        <v>25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16</v>
      </c>
      <c r="AZ23" s="139">
        <v>4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4.0000000000000003E-5</v>
      </c>
    </row>
    <row r="24" spans="1:104" ht="22.5">
      <c r="A24" s="173">
        <v>17</v>
      </c>
      <c r="B24" s="174" t="s">
        <v>101</v>
      </c>
      <c r="C24" s="175" t="s">
        <v>102</v>
      </c>
      <c r="D24" s="176" t="s">
        <v>84</v>
      </c>
      <c r="E24" s="177">
        <v>22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17</v>
      </c>
      <c r="AZ24" s="139">
        <v>4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1.4999999999999999E-4</v>
      </c>
    </row>
    <row r="25" spans="1:104" ht="22.5">
      <c r="A25" s="173">
        <v>18</v>
      </c>
      <c r="B25" s="174" t="s">
        <v>103</v>
      </c>
      <c r="C25" s="175" t="s">
        <v>104</v>
      </c>
      <c r="D25" s="176" t="s">
        <v>84</v>
      </c>
      <c r="E25" s="177">
        <v>74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18</v>
      </c>
      <c r="AZ25" s="139">
        <v>4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1.2999999999999999E-4</v>
      </c>
    </row>
    <row r="26" spans="1:104" ht="22.5">
      <c r="A26" s="173">
        <v>19</v>
      </c>
      <c r="B26" s="174" t="s">
        <v>105</v>
      </c>
      <c r="C26" s="175" t="s">
        <v>106</v>
      </c>
      <c r="D26" s="176" t="s">
        <v>84</v>
      </c>
      <c r="E26" s="177">
        <v>33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19</v>
      </c>
      <c r="AZ26" s="139">
        <v>4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1.8000000000000001E-4</v>
      </c>
    </row>
    <row r="27" spans="1:104" ht="22.5">
      <c r="A27" s="173">
        <v>20</v>
      </c>
      <c r="B27" s="174" t="s">
        <v>107</v>
      </c>
      <c r="C27" s="175" t="s">
        <v>108</v>
      </c>
      <c r="D27" s="176" t="s">
        <v>84</v>
      </c>
      <c r="E27" s="177">
        <v>27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20</v>
      </c>
      <c r="AZ27" s="139">
        <v>4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1.0000000000000001E-5</v>
      </c>
    </row>
    <row r="28" spans="1:104" ht="22.5">
      <c r="A28" s="173">
        <v>21</v>
      </c>
      <c r="B28" s="174" t="s">
        <v>109</v>
      </c>
      <c r="C28" s="175" t="s">
        <v>110</v>
      </c>
      <c r="D28" s="176" t="s">
        <v>84</v>
      </c>
      <c r="E28" s="177">
        <v>4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21</v>
      </c>
      <c r="AZ28" s="139">
        <v>4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4.0000000000000003E-5</v>
      </c>
    </row>
    <row r="29" spans="1:104" ht="22.5">
      <c r="A29" s="173">
        <v>22</v>
      </c>
      <c r="B29" s="174" t="s">
        <v>111</v>
      </c>
      <c r="C29" s="175" t="s">
        <v>112</v>
      </c>
      <c r="D29" s="176" t="s">
        <v>84</v>
      </c>
      <c r="E29" s="177">
        <v>6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22</v>
      </c>
      <c r="AZ29" s="139">
        <v>4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4.0000000000000003E-5</v>
      </c>
    </row>
    <row r="30" spans="1:104" ht="22.5">
      <c r="A30" s="173">
        <v>23</v>
      </c>
      <c r="B30" s="174" t="s">
        <v>113</v>
      </c>
      <c r="C30" s="175" t="s">
        <v>114</v>
      </c>
      <c r="D30" s="176" t="s">
        <v>84</v>
      </c>
      <c r="E30" s="177">
        <v>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23</v>
      </c>
      <c r="AZ30" s="139">
        <v>4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4.0000000000000003E-5</v>
      </c>
    </row>
    <row r="31" spans="1:104" ht="22.5">
      <c r="A31" s="173">
        <v>24</v>
      </c>
      <c r="B31" s="174" t="s">
        <v>113</v>
      </c>
      <c r="C31" s="175" t="s">
        <v>115</v>
      </c>
      <c r="D31" s="176" t="s">
        <v>84</v>
      </c>
      <c r="E31" s="177">
        <v>4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24</v>
      </c>
      <c r="AZ31" s="139">
        <v>4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4.0000000000000003E-5</v>
      </c>
    </row>
    <row r="32" spans="1:104" ht="22.5">
      <c r="A32" s="173">
        <v>25</v>
      </c>
      <c r="B32" s="174" t="s">
        <v>116</v>
      </c>
      <c r="C32" s="175" t="s">
        <v>117</v>
      </c>
      <c r="D32" s="176" t="s">
        <v>84</v>
      </c>
      <c r="E32" s="177">
        <v>2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25</v>
      </c>
      <c r="AZ32" s="139">
        <v>4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2.5000000000000001E-4</v>
      </c>
    </row>
    <row r="33" spans="1:104" ht="22.5">
      <c r="A33" s="173">
        <v>26</v>
      </c>
      <c r="B33" s="174" t="s">
        <v>118</v>
      </c>
      <c r="C33" s="175" t="s">
        <v>119</v>
      </c>
      <c r="D33" s="176" t="s">
        <v>84</v>
      </c>
      <c r="E33" s="177">
        <v>65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26</v>
      </c>
      <c r="AZ33" s="139">
        <v>4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1.2E-4</v>
      </c>
    </row>
    <row r="34" spans="1:104" ht="22.5">
      <c r="A34" s="173">
        <v>27</v>
      </c>
      <c r="B34" s="174" t="s">
        <v>120</v>
      </c>
      <c r="C34" s="175" t="s">
        <v>121</v>
      </c>
      <c r="D34" s="176" t="s">
        <v>84</v>
      </c>
      <c r="E34" s="177">
        <v>9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27</v>
      </c>
      <c r="AZ34" s="139">
        <v>4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1.2E-4</v>
      </c>
    </row>
    <row r="35" spans="1:104">
      <c r="A35" s="173">
        <v>28</v>
      </c>
      <c r="B35" s="174" t="s">
        <v>122</v>
      </c>
      <c r="C35" s="175" t="s">
        <v>123</v>
      </c>
      <c r="D35" s="176" t="s">
        <v>84</v>
      </c>
      <c r="E35" s="177">
        <v>1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28</v>
      </c>
      <c r="AZ35" s="139">
        <v>4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1.2E-4</v>
      </c>
    </row>
    <row r="36" spans="1:104">
      <c r="A36" s="173">
        <v>29</v>
      </c>
      <c r="B36" s="174" t="s">
        <v>122</v>
      </c>
      <c r="C36" s="175" t="s">
        <v>124</v>
      </c>
      <c r="D36" s="176" t="s">
        <v>84</v>
      </c>
      <c r="E36" s="177">
        <v>8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29</v>
      </c>
      <c r="AZ36" s="139">
        <v>4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1.2E-4</v>
      </c>
    </row>
    <row r="37" spans="1:104">
      <c r="A37" s="173">
        <v>30</v>
      </c>
      <c r="B37" s="174" t="s">
        <v>125</v>
      </c>
      <c r="C37" s="175" t="s">
        <v>126</v>
      </c>
      <c r="D37" s="176" t="s">
        <v>67</v>
      </c>
      <c r="E37" s="177">
        <v>3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30</v>
      </c>
      <c r="AZ37" s="139">
        <v>4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>
      <c r="A38" s="173">
        <v>31</v>
      </c>
      <c r="B38" s="174" t="s">
        <v>127</v>
      </c>
      <c r="C38" s="175" t="s">
        <v>128</v>
      </c>
      <c r="D38" s="176" t="s">
        <v>67</v>
      </c>
      <c r="E38" s="177">
        <v>1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31</v>
      </c>
      <c r="AZ38" s="139">
        <v>4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>
      <c r="A39" s="173">
        <v>32</v>
      </c>
      <c r="B39" s="174" t="s">
        <v>129</v>
      </c>
      <c r="C39" s="175" t="s">
        <v>130</v>
      </c>
      <c r="D39" s="176" t="s">
        <v>67</v>
      </c>
      <c r="E39" s="177">
        <v>1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32</v>
      </c>
      <c r="AZ39" s="139">
        <v>4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ht="22.5">
      <c r="A40" s="173">
        <v>33</v>
      </c>
      <c r="B40" s="174" t="s">
        <v>131</v>
      </c>
      <c r="C40" s="175" t="s">
        <v>132</v>
      </c>
      <c r="D40" s="176" t="s">
        <v>94</v>
      </c>
      <c r="E40" s="177">
        <v>234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33</v>
      </c>
      <c r="AZ40" s="139">
        <v>4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1.3999999999999999E-4</v>
      </c>
    </row>
    <row r="41" spans="1:104" ht="22.5">
      <c r="A41" s="173">
        <v>34</v>
      </c>
      <c r="B41" s="174" t="s">
        <v>133</v>
      </c>
      <c r="C41" s="175" t="s">
        <v>134</v>
      </c>
      <c r="D41" s="176" t="s">
        <v>94</v>
      </c>
      <c r="E41" s="177">
        <v>122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34</v>
      </c>
      <c r="AZ41" s="139">
        <v>4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1.6000000000000001E-4</v>
      </c>
    </row>
    <row r="42" spans="1:104" ht="22.5">
      <c r="A42" s="173">
        <v>35</v>
      </c>
      <c r="B42" s="174" t="s">
        <v>135</v>
      </c>
      <c r="C42" s="175" t="s">
        <v>136</v>
      </c>
      <c r="D42" s="176" t="s">
        <v>94</v>
      </c>
      <c r="E42" s="177">
        <v>316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35</v>
      </c>
      <c r="AZ42" s="139">
        <v>4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1.7000000000000001E-4</v>
      </c>
    </row>
    <row r="43" spans="1:104" ht="22.5">
      <c r="A43" s="173">
        <v>36</v>
      </c>
      <c r="B43" s="174" t="s">
        <v>137</v>
      </c>
      <c r="C43" s="175" t="s">
        <v>138</v>
      </c>
      <c r="D43" s="176" t="s">
        <v>94</v>
      </c>
      <c r="E43" s="177">
        <v>467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36</v>
      </c>
      <c r="AZ43" s="139">
        <v>4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2.3000000000000001E-4</v>
      </c>
    </row>
    <row r="44" spans="1:104" ht="22.5">
      <c r="A44" s="173">
        <v>37</v>
      </c>
      <c r="B44" s="174" t="s">
        <v>139</v>
      </c>
      <c r="C44" s="175" t="s">
        <v>140</v>
      </c>
      <c r="D44" s="176" t="s">
        <v>94</v>
      </c>
      <c r="E44" s="177">
        <v>68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37</v>
      </c>
      <c r="AZ44" s="139">
        <v>4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6.4000000000000005E-4</v>
      </c>
    </row>
    <row r="45" spans="1:104" ht="22.5">
      <c r="A45" s="173">
        <v>38</v>
      </c>
      <c r="B45" s="174" t="s">
        <v>141</v>
      </c>
      <c r="C45" s="175" t="s">
        <v>142</v>
      </c>
      <c r="D45" s="176" t="s">
        <v>94</v>
      </c>
      <c r="E45" s="177">
        <v>56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38</v>
      </c>
      <c r="AZ45" s="139">
        <v>4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4.2999999999999999E-4</v>
      </c>
    </row>
    <row r="46" spans="1:104">
      <c r="A46" s="173">
        <v>39</v>
      </c>
      <c r="B46" s="174" t="s">
        <v>143</v>
      </c>
      <c r="C46" s="175" t="s">
        <v>144</v>
      </c>
      <c r="D46" s="176" t="s">
        <v>94</v>
      </c>
      <c r="E46" s="177">
        <v>560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39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ht="22.5">
      <c r="A47" s="173">
        <v>40</v>
      </c>
      <c r="B47" s="174" t="s">
        <v>145</v>
      </c>
      <c r="C47" s="175" t="s">
        <v>146</v>
      </c>
      <c r="D47" s="176" t="s">
        <v>94</v>
      </c>
      <c r="E47" s="177">
        <v>72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40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5.0000000000000002E-5</v>
      </c>
    </row>
    <row r="48" spans="1:104">
      <c r="A48" s="173">
        <v>41</v>
      </c>
      <c r="B48" s="174" t="s">
        <v>143</v>
      </c>
      <c r="C48" s="175" t="s">
        <v>147</v>
      </c>
      <c r="D48" s="176" t="s">
        <v>94</v>
      </c>
      <c r="E48" s="177">
        <v>25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41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ht="22.5">
      <c r="A49" s="173">
        <v>42</v>
      </c>
      <c r="B49" s="174" t="s">
        <v>148</v>
      </c>
      <c r="C49" s="175" t="s">
        <v>149</v>
      </c>
      <c r="D49" s="176" t="s">
        <v>94</v>
      </c>
      <c r="E49" s="177">
        <v>70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42</v>
      </c>
      <c r="AZ49" s="139">
        <v>4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1.2999999999999999E-4</v>
      </c>
    </row>
    <row r="50" spans="1:104" ht="22.5">
      <c r="A50" s="173">
        <v>43</v>
      </c>
      <c r="B50" s="174" t="s">
        <v>150</v>
      </c>
      <c r="C50" s="175" t="s">
        <v>151</v>
      </c>
      <c r="D50" s="176" t="s">
        <v>152</v>
      </c>
      <c r="E50" s="177">
        <v>71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43</v>
      </c>
      <c r="AZ50" s="139">
        <v>4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>
      <c r="A51" s="173">
        <v>44</v>
      </c>
      <c r="B51" s="174" t="s">
        <v>153</v>
      </c>
      <c r="C51" s="175" t="s">
        <v>154</v>
      </c>
      <c r="D51" s="176" t="s">
        <v>152</v>
      </c>
      <c r="E51" s="177">
        <v>34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44</v>
      </c>
      <c r="AZ51" s="139">
        <v>4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>
      <c r="A52" s="173">
        <v>45</v>
      </c>
      <c r="B52" s="174" t="s">
        <v>155</v>
      </c>
      <c r="C52" s="175" t="s">
        <v>156</v>
      </c>
      <c r="D52" s="176" t="s">
        <v>152</v>
      </c>
      <c r="E52" s="177">
        <v>32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45</v>
      </c>
      <c r="AZ52" s="139">
        <v>4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ht="22.5">
      <c r="A53" s="173">
        <v>46</v>
      </c>
      <c r="B53" s="174" t="s">
        <v>157</v>
      </c>
      <c r="C53" s="175" t="s">
        <v>158</v>
      </c>
      <c r="D53" s="176" t="s">
        <v>94</v>
      </c>
      <c r="E53" s="177">
        <v>15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46</v>
      </c>
      <c r="AZ53" s="139">
        <v>4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1.0499999999999999E-3</v>
      </c>
    </row>
    <row r="54" spans="1:104" ht="22.5">
      <c r="A54" s="173">
        <v>47</v>
      </c>
      <c r="B54" s="174" t="s">
        <v>159</v>
      </c>
      <c r="C54" s="175" t="s">
        <v>160</v>
      </c>
      <c r="D54" s="176" t="s">
        <v>94</v>
      </c>
      <c r="E54" s="177">
        <v>56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47</v>
      </c>
      <c r="AZ54" s="139">
        <v>4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9.8999999999999999E-4</v>
      </c>
    </row>
    <row r="55" spans="1:104" ht="22.5">
      <c r="A55" s="173">
        <v>48</v>
      </c>
      <c r="B55" s="174" t="s">
        <v>161</v>
      </c>
      <c r="C55" s="175" t="s">
        <v>162</v>
      </c>
      <c r="D55" s="176" t="s">
        <v>94</v>
      </c>
      <c r="E55" s="177">
        <v>35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48</v>
      </c>
      <c r="AZ55" s="139">
        <v>4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1.1000000000000001E-3</v>
      </c>
    </row>
    <row r="56" spans="1:104" ht="22.5">
      <c r="A56" s="173">
        <v>49</v>
      </c>
      <c r="B56" s="174" t="s">
        <v>163</v>
      </c>
      <c r="C56" s="175" t="s">
        <v>164</v>
      </c>
      <c r="D56" s="176" t="s">
        <v>94</v>
      </c>
      <c r="E56" s="177">
        <v>87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49</v>
      </c>
      <c r="AZ56" s="139">
        <v>4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1.6999999999999999E-3</v>
      </c>
    </row>
    <row r="57" spans="1:104" ht="22.5">
      <c r="A57" s="173">
        <v>50</v>
      </c>
      <c r="B57" s="174" t="s">
        <v>165</v>
      </c>
      <c r="C57" s="175" t="s">
        <v>166</v>
      </c>
      <c r="D57" s="176" t="s">
        <v>84</v>
      </c>
      <c r="E57" s="177">
        <v>2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50</v>
      </c>
      <c r="AZ57" s="139">
        <v>4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5.0200000000000002E-3</v>
      </c>
    </row>
    <row r="58" spans="1:104" ht="22.5">
      <c r="A58" s="173">
        <v>51</v>
      </c>
      <c r="B58" s="174" t="s">
        <v>167</v>
      </c>
      <c r="C58" s="175" t="s">
        <v>168</v>
      </c>
      <c r="D58" s="176" t="s">
        <v>84</v>
      </c>
      <c r="E58" s="177">
        <v>5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51</v>
      </c>
      <c r="AZ58" s="139">
        <v>4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2.7999999999999998E-4</v>
      </c>
    </row>
    <row r="59" spans="1:104" ht="22.5">
      <c r="A59" s="173">
        <v>52</v>
      </c>
      <c r="B59" s="174" t="s">
        <v>169</v>
      </c>
      <c r="C59" s="175" t="s">
        <v>170</v>
      </c>
      <c r="D59" s="176" t="s">
        <v>84</v>
      </c>
      <c r="E59" s="177">
        <v>35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52</v>
      </c>
      <c r="AZ59" s="139">
        <v>4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1.1E-4</v>
      </c>
    </row>
    <row r="60" spans="1:104" ht="22.5">
      <c r="A60" s="173">
        <v>53</v>
      </c>
      <c r="B60" s="174" t="s">
        <v>171</v>
      </c>
      <c r="C60" s="175" t="s">
        <v>172</v>
      </c>
      <c r="D60" s="176" t="s">
        <v>84</v>
      </c>
      <c r="E60" s="177">
        <v>5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53</v>
      </c>
      <c r="AZ60" s="139">
        <v>4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2.0000000000000001E-4</v>
      </c>
    </row>
    <row r="61" spans="1:104" ht="22.5">
      <c r="A61" s="173">
        <v>54</v>
      </c>
      <c r="B61" s="174" t="s">
        <v>173</v>
      </c>
      <c r="C61" s="175" t="s">
        <v>174</v>
      </c>
      <c r="D61" s="176" t="s">
        <v>84</v>
      </c>
      <c r="E61" s="177">
        <v>14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54</v>
      </c>
      <c r="AZ61" s="139">
        <v>4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2.1000000000000001E-4</v>
      </c>
    </row>
    <row r="62" spans="1:104" ht="22.5">
      <c r="A62" s="173">
        <v>55</v>
      </c>
      <c r="B62" s="174" t="s">
        <v>175</v>
      </c>
      <c r="C62" s="175" t="s">
        <v>176</v>
      </c>
      <c r="D62" s="176" t="s">
        <v>84</v>
      </c>
      <c r="E62" s="177">
        <v>12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55</v>
      </c>
      <c r="AZ62" s="139">
        <v>4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2.9999999999999997E-4</v>
      </c>
    </row>
    <row r="63" spans="1:104" ht="22.5">
      <c r="A63" s="173">
        <v>56</v>
      </c>
      <c r="B63" s="174" t="s">
        <v>177</v>
      </c>
      <c r="C63" s="175" t="s">
        <v>178</v>
      </c>
      <c r="D63" s="176" t="s">
        <v>84</v>
      </c>
      <c r="E63" s="177">
        <v>6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56</v>
      </c>
      <c r="AZ63" s="139">
        <v>4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2.2000000000000001E-4</v>
      </c>
    </row>
    <row r="64" spans="1:104" ht="22.5">
      <c r="A64" s="173">
        <v>57</v>
      </c>
      <c r="B64" s="174" t="s">
        <v>179</v>
      </c>
      <c r="C64" s="175" t="s">
        <v>180</v>
      </c>
      <c r="D64" s="176" t="s">
        <v>84</v>
      </c>
      <c r="E64" s="177">
        <v>2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57</v>
      </c>
      <c r="AZ64" s="139">
        <v>4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3.8999999999999999E-4</v>
      </c>
    </row>
    <row r="65" spans="1:104" ht="22.5">
      <c r="A65" s="173">
        <v>58</v>
      </c>
      <c r="B65" s="174" t="s">
        <v>181</v>
      </c>
      <c r="C65" s="175" t="s">
        <v>182</v>
      </c>
      <c r="D65" s="176" t="s">
        <v>84</v>
      </c>
      <c r="E65" s="177">
        <v>2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58</v>
      </c>
      <c r="AZ65" s="139">
        <v>4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1.2999999999999999E-4</v>
      </c>
    </row>
    <row r="66" spans="1:104" ht="22.5">
      <c r="A66" s="173">
        <v>59</v>
      </c>
      <c r="B66" s="174" t="s">
        <v>183</v>
      </c>
      <c r="C66" s="175" t="s">
        <v>184</v>
      </c>
      <c r="D66" s="176" t="s">
        <v>84</v>
      </c>
      <c r="E66" s="177">
        <v>35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59</v>
      </c>
      <c r="AZ66" s="139">
        <v>4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2.5000000000000001E-4</v>
      </c>
    </row>
    <row r="67" spans="1:104" ht="22.5">
      <c r="A67" s="173">
        <v>60</v>
      </c>
      <c r="B67" s="174" t="s">
        <v>185</v>
      </c>
      <c r="C67" s="175" t="s">
        <v>186</v>
      </c>
      <c r="D67" s="176" t="s">
        <v>84</v>
      </c>
      <c r="E67" s="177">
        <v>3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0</v>
      </c>
      <c r="AC67" s="139">
        <v>60</v>
      </c>
      <c r="AZ67" s="139">
        <v>4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3.64E-3</v>
      </c>
    </row>
    <row r="68" spans="1:104" ht="22.5">
      <c r="A68" s="173">
        <v>61</v>
      </c>
      <c r="B68" s="174" t="s">
        <v>187</v>
      </c>
      <c r="C68" s="175" t="s">
        <v>188</v>
      </c>
      <c r="D68" s="176" t="s">
        <v>84</v>
      </c>
      <c r="E68" s="177">
        <v>5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61</v>
      </c>
      <c r="AZ68" s="139">
        <v>4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0</v>
      </c>
    </row>
    <row r="69" spans="1:104">
      <c r="A69" s="173">
        <v>62</v>
      </c>
      <c r="B69" s="174" t="s">
        <v>189</v>
      </c>
      <c r="C69" s="175" t="s">
        <v>190</v>
      </c>
      <c r="D69" s="176" t="s">
        <v>84</v>
      </c>
      <c r="E69" s="177">
        <v>1</v>
      </c>
      <c r="F69" s="177">
        <v>0</v>
      </c>
      <c r="G69" s="178">
        <f>E69*F69</f>
        <v>0</v>
      </c>
      <c r="O69" s="172">
        <v>2</v>
      </c>
      <c r="AA69" s="139">
        <v>12</v>
      </c>
      <c r="AB69" s="139">
        <v>0</v>
      </c>
      <c r="AC69" s="139">
        <v>62</v>
      </c>
      <c r="AZ69" s="139">
        <v>4</v>
      </c>
      <c r="BA69" s="139">
        <f>IF(AZ69=1,G69,0)</f>
        <v>0</v>
      </c>
      <c r="BB69" s="139">
        <f>IF(AZ69=2,G69,0)</f>
        <v>0</v>
      </c>
      <c r="BC69" s="139">
        <f>IF(AZ69=3,G69,0)</f>
        <v>0</v>
      </c>
      <c r="BD69" s="139">
        <f>IF(AZ69=4,G69,0)</f>
        <v>0</v>
      </c>
      <c r="BE69" s="139">
        <f>IF(AZ69=5,G69,0)</f>
        <v>0</v>
      </c>
      <c r="CZ69" s="139">
        <v>0</v>
      </c>
    </row>
    <row r="70" spans="1:104">
      <c r="A70" s="173">
        <v>63</v>
      </c>
      <c r="B70" s="174" t="s">
        <v>191</v>
      </c>
      <c r="C70" s="175" t="s">
        <v>192</v>
      </c>
      <c r="D70" s="176" t="s">
        <v>152</v>
      </c>
      <c r="E70" s="177">
        <v>34</v>
      </c>
      <c r="F70" s="177">
        <v>0</v>
      </c>
      <c r="G70" s="178">
        <f>E70*F70</f>
        <v>0</v>
      </c>
      <c r="O70" s="172">
        <v>2</v>
      </c>
      <c r="AA70" s="139">
        <v>12</v>
      </c>
      <c r="AB70" s="139">
        <v>0</v>
      </c>
      <c r="AC70" s="139">
        <v>63</v>
      </c>
      <c r="AZ70" s="139">
        <v>4</v>
      </c>
      <c r="BA70" s="139">
        <f>IF(AZ70=1,G70,0)</f>
        <v>0</v>
      </c>
      <c r="BB70" s="139">
        <f>IF(AZ70=2,G70,0)</f>
        <v>0</v>
      </c>
      <c r="BC70" s="139">
        <f>IF(AZ70=3,G70,0)</f>
        <v>0</v>
      </c>
      <c r="BD70" s="139">
        <f>IF(AZ70=4,G70,0)</f>
        <v>0</v>
      </c>
      <c r="BE70" s="139">
        <f>IF(AZ70=5,G70,0)</f>
        <v>0</v>
      </c>
      <c r="CZ70" s="139">
        <v>0</v>
      </c>
    </row>
    <row r="71" spans="1:104">
      <c r="A71" s="179"/>
      <c r="B71" s="180" t="s">
        <v>68</v>
      </c>
      <c r="C71" s="181" t="str">
        <f>CONCATENATE(B7," ",C7)</f>
        <v>M21 Elektromontáže</v>
      </c>
      <c r="D71" s="179"/>
      <c r="E71" s="182"/>
      <c r="F71" s="182"/>
      <c r="G71" s="183">
        <f>SUM(G7:G70)</f>
        <v>0</v>
      </c>
      <c r="O71" s="172">
        <v>4</v>
      </c>
      <c r="BA71" s="184">
        <f>SUM(BA7:BA70)</f>
        <v>0</v>
      </c>
      <c r="BB71" s="184">
        <f>SUM(BB7:BB70)</f>
        <v>0</v>
      </c>
      <c r="BC71" s="184">
        <f>SUM(BC7:BC70)</f>
        <v>0</v>
      </c>
      <c r="BD71" s="184">
        <f>SUM(BD7:BD70)</f>
        <v>0</v>
      </c>
      <c r="BE71" s="184">
        <f>SUM(BE7:BE70)</f>
        <v>0</v>
      </c>
    </row>
    <row r="72" spans="1:104">
      <c r="A72" s="140"/>
      <c r="B72" s="140"/>
      <c r="C72" s="140"/>
      <c r="D72" s="140"/>
      <c r="E72" s="140"/>
      <c r="F72" s="140"/>
      <c r="G72" s="140"/>
    </row>
    <row r="73" spans="1:104">
      <c r="E73" s="139"/>
    </row>
    <row r="74" spans="1:104">
      <c r="E74" s="139"/>
    </row>
    <row r="75" spans="1:104">
      <c r="E75" s="139"/>
    </row>
    <row r="76" spans="1:104">
      <c r="E76" s="139"/>
    </row>
    <row r="77" spans="1:104">
      <c r="E77" s="139"/>
    </row>
    <row r="78" spans="1:104">
      <c r="E78" s="139"/>
    </row>
    <row r="79" spans="1:104">
      <c r="E79" s="139"/>
    </row>
    <row r="80" spans="1:104">
      <c r="E80" s="139"/>
    </row>
    <row r="81" spans="1:7">
      <c r="E81" s="139"/>
    </row>
    <row r="82" spans="1:7">
      <c r="E82" s="139"/>
    </row>
    <row r="83" spans="1:7">
      <c r="E83" s="139"/>
    </row>
    <row r="84" spans="1:7">
      <c r="E84" s="139"/>
    </row>
    <row r="85" spans="1:7">
      <c r="E85" s="139"/>
    </row>
    <row r="86" spans="1:7">
      <c r="E86" s="139"/>
    </row>
    <row r="87" spans="1:7">
      <c r="E87" s="139"/>
    </row>
    <row r="88" spans="1:7">
      <c r="E88" s="139"/>
    </row>
    <row r="89" spans="1:7">
      <c r="E89" s="139"/>
    </row>
    <row r="90" spans="1:7">
      <c r="E90" s="139"/>
    </row>
    <row r="91" spans="1:7">
      <c r="E91" s="139"/>
    </row>
    <row r="92" spans="1:7">
      <c r="E92" s="139"/>
    </row>
    <row r="93" spans="1:7">
      <c r="E93" s="139"/>
    </row>
    <row r="94" spans="1:7">
      <c r="E94" s="139"/>
    </row>
    <row r="95" spans="1:7">
      <c r="A95" s="185"/>
      <c r="B95" s="185"/>
      <c r="C95" s="185"/>
      <c r="D95" s="185"/>
      <c r="E95" s="185"/>
      <c r="F95" s="185"/>
      <c r="G95" s="185"/>
    </row>
    <row r="96" spans="1:7">
      <c r="A96" s="185"/>
      <c r="B96" s="185"/>
      <c r="C96" s="185"/>
      <c r="D96" s="185"/>
      <c r="E96" s="185"/>
      <c r="F96" s="185"/>
      <c r="G96" s="185"/>
    </row>
    <row r="97" spans="1:7">
      <c r="A97" s="185"/>
      <c r="B97" s="185"/>
      <c r="C97" s="185"/>
      <c r="D97" s="185"/>
      <c r="E97" s="185"/>
      <c r="F97" s="185"/>
      <c r="G97" s="185"/>
    </row>
    <row r="98" spans="1:7">
      <c r="A98" s="185"/>
      <c r="B98" s="185"/>
      <c r="C98" s="185"/>
      <c r="D98" s="185"/>
      <c r="E98" s="185"/>
      <c r="F98" s="185"/>
      <c r="G98" s="185"/>
    </row>
    <row r="99" spans="1:7">
      <c r="E99" s="139"/>
    </row>
    <row r="100" spans="1:7">
      <c r="E100" s="139"/>
    </row>
    <row r="101" spans="1:7">
      <c r="E101" s="139"/>
    </row>
    <row r="102" spans="1:7">
      <c r="E102" s="139"/>
    </row>
    <row r="103" spans="1:7">
      <c r="E103" s="139"/>
    </row>
    <row r="104" spans="1:7">
      <c r="E104" s="139"/>
    </row>
    <row r="105" spans="1:7">
      <c r="E105" s="139"/>
    </row>
    <row r="106" spans="1:7">
      <c r="E106" s="139"/>
    </row>
    <row r="107" spans="1:7">
      <c r="E107" s="139"/>
    </row>
    <row r="108" spans="1:7">
      <c r="E108" s="139"/>
    </row>
    <row r="109" spans="1:7">
      <c r="E109" s="139"/>
    </row>
    <row r="110" spans="1:7">
      <c r="E110" s="139"/>
    </row>
    <row r="111" spans="1:7">
      <c r="E111" s="139"/>
    </row>
    <row r="112" spans="1:7">
      <c r="E112" s="139"/>
    </row>
    <row r="113" spans="5:5">
      <c r="E113" s="139"/>
    </row>
    <row r="114" spans="5:5">
      <c r="E114" s="139"/>
    </row>
    <row r="115" spans="5:5">
      <c r="E115" s="139"/>
    </row>
    <row r="116" spans="5:5">
      <c r="E116" s="139"/>
    </row>
    <row r="117" spans="5:5">
      <c r="E117" s="139"/>
    </row>
    <row r="118" spans="5:5">
      <c r="E118" s="139"/>
    </row>
    <row r="119" spans="5:5">
      <c r="E119" s="139"/>
    </row>
    <row r="120" spans="5:5">
      <c r="E120" s="139"/>
    </row>
    <row r="121" spans="5:5">
      <c r="E121" s="139"/>
    </row>
    <row r="122" spans="5:5">
      <c r="E122" s="139"/>
    </row>
    <row r="123" spans="5:5">
      <c r="E123" s="139"/>
    </row>
    <row r="124" spans="5:5">
      <c r="E124" s="139"/>
    </row>
    <row r="125" spans="5:5">
      <c r="E125" s="139"/>
    </row>
    <row r="126" spans="5:5">
      <c r="E126" s="139"/>
    </row>
    <row r="127" spans="5:5">
      <c r="E127" s="139"/>
    </row>
    <row r="128" spans="5:5">
      <c r="E128" s="139"/>
    </row>
    <row r="129" spans="1:7">
      <c r="E129" s="139"/>
    </row>
    <row r="130" spans="1:7">
      <c r="A130" s="186"/>
      <c r="B130" s="186"/>
    </row>
    <row r="131" spans="1:7">
      <c r="A131" s="185"/>
      <c r="B131" s="185"/>
      <c r="C131" s="188"/>
      <c r="D131" s="188"/>
      <c r="E131" s="189"/>
      <c r="F131" s="188"/>
      <c r="G131" s="190"/>
    </row>
    <row r="132" spans="1:7">
      <c r="A132" s="191"/>
      <c r="B132" s="191"/>
      <c r="C132" s="185"/>
      <c r="D132" s="185"/>
      <c r="E132" s="192"/>
      <c r="F132" s="185"/>
      <c r="G132" s="185"/>
    </row>
    <row r="133" spans="1:7">
      <c r="A133" s="185"/>
      <c r="B133" s="185"/>
      <c r="C133" s="185"/>
      <c r="D133" s="185"/>
      <c r="E133" s="192"/>
      <c r="F133" s="185"/>
      <c r="G133" s="185"/>
    </row>
    <row r="134" spans="1:7">
      <c r="A134" s="185"/>
      <c r="B134" s="185"/>
      <c r="C134" s="185"/>
      <c r="D134" s="185"/>
      <c r="E134" s="192"/>
      <c r="F134" s="185"/>
      <c r="G134" s="185"/>
    </row>
    <row r="135" spans="1:7">
      <c r="A135" s="185"/>
      <c r="B135" s="185"/>
      <c r="C135" s="185"/>
      <c r="D135" s="185"/>
      <c r="E135" s="192"/>
      <c r="F135" s="185"/>
      <c r="G135" s="185"/>
    </row>
    <row r="136" spans="1:7">
      <c r="A136" s="185"/>
      <c r="B136" s="185"/>
      <c r="C136" s="185"/>
      <c r="D136" s="185"/>
      <c r="E136" s="192"/>
      <c r="F136" s="185"/>
      <c r="G136" s="185"/>
    </row>
    <row r="137" spans="1:7">
      <c r="A137" s="185"/>
      <c r="B137" s="185"/>
      <c r="C137" s="185"/>
      <c r="D137" s="185"/>
      <c r="E137" s="192"/>
      <c r="F137" s="185"/>
      <c r="G137" s="185"/>
    </row>
    <row r="138" spans="1:7">
      <c r="A138" s="185"/>
      <c r="B138" s="185"/>
      <c r="C138" s="185"/>
      <c r="D138" s="185"/>
      <c r="E138" s="192"/>
      <c r="F138" s="185"/>
      <c r="G138" s="185"/>
    </row>
    <row r="139" spans="1:7">
      <c r="A139" s="185"/>
      <c r="B139" s="185"/>
      <c r="C139" s="185"/>
      <c r="D139" s="185"/>
      <c r="E139" s="192"/>
      <c r="F139" s="185"/>
      <c r="G139" s="185"/>
    </row>
    <row r="140" spans="1:7">
      <c r="A140" s="185"/>
      <c r="B140" s="185"/>
      <c r="C140" s="185"/>
      <c r="D140" s="185"/>
      <c r="E140" s="192"/>
      <c r="F140" s="185"/>
      <c r="G140" s="185"/>
    </row>
    <row r="141" spans="1:7">
      <c r="A141" s="185"/>
      <c r="B141" s="185"/>
      <c r="C141" s="185"/>
      <c r="D141" s="185"/>
      <c r="E141" s="192"/>
      <c r="F141" s="185"/>
      <c r="G141" s="185"/>
    </row>
    <row r="142" spans="1:7">
      <c r="A142" s="185"/>
      <c r="B142" s="185"/>
      <c r="C142" s="185"/>
      <c r="D142" s="185"/>
      <c r="E142" s="192"/>
      <c r="F142" s="185"/>
      <c r="G142" s="185"/>
    </row>
    <row r="143" spans="1:7">
      <c r="A143" s="185"/>
      <c r="B143" s="185"/>
      <c r="C143" s="185"/>
      <c r="D143" s="185"/>
      <c r="E143" s="192"/>
      <c r="F143" s="185"/>
      <c r="G143" s="185"/>
    </row>
    <row r="144" spans="1:7">
      <c r="A144" s="185"/>
      <c r="B144" s="185"/>
      <c r="C144" s="185"/>
      <c r="D144" s="185"/>
      <c r="E144" s="192"/>
      <c r="F144" s="185"/>
      <c r="G144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</dc:creator>
  <cp:lastModifiedBy>Jiří</cp:lastModifiedBy>
  <dcterms:created xsi:type="dcterms:W3CDTF">2018-01-21T15:04:54Z</dcterms:created>
  <dcterms:modified xsi:type="dcterms:W3CDTF">2018-01-21T15:05:36Z</dcterms:modified>
</cp:coreProperties>
</file>